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46DD6A51-E1B9-4190-9199-E357C82795B5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ofertowy'!$B$1:$K$102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6" i="3" l="1"/>
  <c r="O95" i="3"/>
  <c r="O94" i="3"/>
  <c r="O93" i="3"/>
  <c r="O90" i="3"/>
  <c r="O89" i="3"/>
  <c r="O87" i="3"/>
  <c r="O85" i="3"/>
  <c r="O84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96" i="3"/>
  <c r="N96" i="3" s="1"/>
  <c r="H96" i="3"/>
  <c r="J96" i="3" s="1"/>
  <c r="K96" i="3" s="1"/>
  <c r="M95" i="3"/>
  <c r="N95" i="3" s="1"/>
  <c r="H95" i="3"/>
  <c r="J95" i="3" s="1"/>
  <c r="K95" i="3" s="1"/>
  <c r="M94" i="3"/>
  <c r="N94" i="3" s="1"/>
  <c r="H94" i="3"/>
  <c r="J94" i="3" s="1"/>
  <c r="K94" i="3" s="1"/>
  <c r="M93" i="3"/>
  <c r="N93" i="3" s="1"/>
  <c r="H93" i="3"/>
  <c r="J93" i="3" s="1"/>
  <c r="K93" i="3" s="1"/>
  <c r="M90" i="3"/>
  <c r="N90" i="3" s="1"/>
  <c r="H90" i="3"/>
  <c r="J90" i="3" s="1"/>
  <c r="K90" i="3" s="1"/>
  <c r="M89" i="3"/>
  <c r="N89" i="3" s="1"/>
  <c r="H89" i="3"/>
  <c r="J89" i="3" s="1"/>
  <c r="K89" i="3" s="1"/>
  <c r="M87" i="3"/>
  <c r="N87" i="3" s="1"/>
  <c r="H87" i="3"/>
  <c r="J87" i="3" s="1"/>
  <c r="K87" i="3" s="1"/>
  <c r="M85" i="3"/>
  <c r="N85" i="3" s="1"/>
  <c r="H85" i="3"/>
  <c r="J85" i="3" s="1"/>
  <c r="K85" i="3" s="1"/>
  <c r="M84" i="3"/>
  <c r="N84" i="3" s="1"/>
  <c r="H84" i="3"/>
  <c r="J84" i="3" s="1"/>
  <c r="K84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H98" i="3" l="1"/>
  <c r="J59" i="3"/>
  <c r="K59" i="3" s="1"/>
  <c r="J68" i="3"/>
  <c r="K68" i="3" s="1"/>
  <c r="J40" i="3"/>
  <c r="K40" i="3" s="1"/>
  <c r="K35" i="3"/>
  <c r="J30" i="3"/>
  <c r="K30" i="3" s="1"/>
  <c r="O97" i="3"/>
  <c r="C100" i="3" s="1"/>
  <c r="N97" i="3"/>
  <c r="C97" i="3" s="1"/>
  <c r="H99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01" i="3" s="1"/>
  <c r="B10" i="4"/>
  <c r="B9" i="4"/>
</calcChain>
</file>

<file path=xl/sharedStrings.xml><?xml version="1.0" encoding="utf-8"?>
<sst xmlns="http://schemas.openxmlformats.org/spreadsheetml/2006/main" count="317" uniqueCount="170">
  <si>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</si>
  <si>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</si>
  <si>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</si>
  <si>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</si>
  <si>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</si>
  <si>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</si>
  <si>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</si>
  <si>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</si>
  <si>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</si>
  <si>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</si>
  <si>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</si>
  <si>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</si>
  <si>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</si>
  <si>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</si>
  <si>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</si>
  <si>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</si>
  <si>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</si>
  <si>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</si>
  <si>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</si>
  <si>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</si>
  <si>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</si>
  <si>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</si>
  <si>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</si>
  <si>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</si>
  <si>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</si>
  <si>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</si>
  <si>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</si>
  <si>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</si>
  <si>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</si>
  <si>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</si>
  <si>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</si>
  <si>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</si>
  <si>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</si>
  <si>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</si>
  <si>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</si>
  <si>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</si>
  <si>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</si>
  <si>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</si>
  <si>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</si>
  <si>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</si>
  <si>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</si>
  <si>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</si>
  <si>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</si>
  <si>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</si>
  <si>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</si>
  <si>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</si>
  <si>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</si>
  <si>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</si>
  <si>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</si>
  <si>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</si>
  <si>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</si>
  <si>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</si>
  <si>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</si>
  <si>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</si>
  <si>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</si>
  <si>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</si>
  <si>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</si>
  <si>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</si>
  <si>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</si>
  <si>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</si>
  <si>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</si>
  <si>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</si>
  <si>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</si>
  <si>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129</t>
  </si>
  <si>
    <t>ZAB SIAT</t>
  </si>
  <si>
    <t>Indywidualne zabezpieczanie siatką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</si>
  <si>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</si>
  <si>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</si>
  <si>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</si>
  <si>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</si>
  <si>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</si>
  <si>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</si>
  <si>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</si>
  <si>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</si>
  <si>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</si>
  <si>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</si>
  <si>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</si>
  <si>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</si>
  <si>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</si>
  <si>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</si>
  <si>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</si>
  <si>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</si>
  <si>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</si>
  <si>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</si>
  <si>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</si>
  <si>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</si>
  <si>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</si>
  <si>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</si>
  <si>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</si>
  <si>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</si>
  <si>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</si>
  <si>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</si>
  <si>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</si>
  <si>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</si>
  <si>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</si>
  <si>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</si>
  <si>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</si>
  <si>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</si>
  <si>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</si>
  <si>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</si>
  <si>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</si>
  <si>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</si>
  <si>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</si>
  <si>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</si>
  <si>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</si>
  <si>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</si>
  <si>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</si>
  <si>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</si>
  <si>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</si>
  <si>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</si>
  <si>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</si>
  <si>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</si>
  <si>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</si>
  <si>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</si>
  <si>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</si>
  <si>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</si>
  <si>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</si>
  <si>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</si>
  <si>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</si>
  <si>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</si>
  <si>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</si>
  <si>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</si>
  <si>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</si>
  <si>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</si>
  <si>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</si>
  <si>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</si>
  <si>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</si>
  <si>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</si>
  <si>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</si>
  <si>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</si>
  <si>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</si>
  <si>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</si>
  <si>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</si>
  <si>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</si>
  <si>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</si>
  <si>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</si>
  <si>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</si>
  <si>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</si>
  <si>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</si>
  <si>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</si>
  <si>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</si>
  <si>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</si>
  <si>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</si>
  <si>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</si>
  <si>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</si>
  <si>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</si>
  <si>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</si>
  <si>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</si>
  <si>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</si>
  <si>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</si>
  <si>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</si>
  <si>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</si>
  <si>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</si>
  <si>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</si>
  <si>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</si>
  <si>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</si>
  <si>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</si>
  <si>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</si>
  <si>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</si>
  <si>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</si>
  <si>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</si>
  <si>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</si>
  <si>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</si>
  <si>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</si>
  <si>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</si>
  <si>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</si>
  <si>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</si>
  <si>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</si>
  <si>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4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</si>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</sst>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63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82" workbookViewId="0">
      <selection activeCell="G89" sqref="G89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9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0"/>
      <c r="C1" s="81"/>
      <c r="D1" s="82"/>
      <c r="G1" s="69"/>
      <c r="H1" s="8"/>
      <c r="I1" s="8"/>
      <c r="J1" s="66" t="s">
        <v>165</v>
      </c>
    </row>
    <row r="2" spans="2:20" s="1" customFormat="1" ht="17.649999999999999" customHeight="1" x14ac:dyDescent="0.2">
      <c r="B2" s="83"/>
      <c r="C2" s="84"/>
      <c r="D2" s="85"/>
      <c r="G2" s="69"/>
      <c r="H2" s="8"/>
      <c r="I2" s="9"/>
      <c r="J2" s="9"/>
      <c r="K2" s="9"/>
    </row>
    <row r="3" spans="2:20" s="1" customFormat="1" ht="24.75" customHeight="1" x14ac:dyDescent="0.2">
      <c r="B3" s="83"/>
      <c r="C3" s="84"/>
      <c r="D3" s="85"/>
      <c r="G3" s="69"/>
      <c r="H3" s="8"/>
      <c r="I3" s="8"/>
      <c r="J3" s="8"/>
      <c r="K3" s="8"/>
    </row>
    <row r="4" spans="2:20" s="1" customFormat="1" ht="2.65" customHeight="1" x14ac:dyDescent="0.2">
      <c r="B4" s="83"/>
      <c r="C4" s="84"/>
      <c r="D4" s="85"/>
      <c r="G4" s="69"/>
      <c r="H4" s="8"/>
      <c r="I4" s="8"/>
      <c r="J4" s="8"/>
      <c r="K4" s="8"/>
    </row>
    <row r="5" spans="2:20" s="1" customFormat="1" ht="40.5" customHeight="1" x14ac:dyDescent="0.2">
      <c r="B5" s="86"/>
      <c r="C5" s="87"/>
      <c r="D5" s="88"/>
      <c r="G5" s="70"/>
      <c r="H5" s="90"/>
      <c r="I5" s="90"/>
      <c r="J5" s="90"/>
      <c r="K5" s="68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70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89" t="s">
        <v>164</v>
      </c>
      <c r="C7" s="89"/>
      <c r="D7" s="89"/>
      <c r="G7" s="70"/>
      <c r="H7" s="91" t="s">
        <v>166</v>
      </c>
      <c r="I7" s="91"/>
      <c r="J7" s="91"/>
      <c r="K7" s="91" t="s">
        <v>167</v>
      </c>
      <c r="L7" s="91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70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1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1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1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9"/>
      <c r="H12" s="8"/>
      <c r="I12" s="8"/>
      <c r="J12" s="8"/>
      <c r="K12" s="8"/>
    </row>
    <row r="13" spans="2:20" s="1" customFormat="1" ht="48.6" customHeight="1" x14ac:dyDescent="0.2">
      <c r="G13" s="69"/>
      <c r="H13" s="8"/>
      <c r="I13" s="8"/>
      <c r="J13" s="8"/>
      <c r="K13" s="8"/>
    </row>
    <row r="14" spans="2:20" s="1" customFormat="1" ht="24" customHeight="1" x14ac:dyDescent="0.2">
      <c r="B14" s="101" t="s">
        <v>146</v>
      </c>
      <c r="C14" s="101"/>
      <c r="D14" s="101"/>
      <c r="E14" s="101"/>
      <c r="F14" s="101"/>
      <c r="G14" s="101"/>
      <c r="H14" s="101"/>
      <c r="I14" s="101"/>
      <c r="J14" s="101"/>
      <c r="K14" s="101"/>
    </row>
    <row r="15" spans="2:20" s="1" customFormat="1" ht="57.6" customHeight="1" x14ac:dyDescent="0.2">
      <c r="G15" s="69"/>
      <c r="H15" s="8"/>
      <c r="I15" s="8"/>
      <c r="J15" s="8"/>
      <c r="K15" s="8"/>
    </row>
    <row r="16" spans="2:20" s="1" customFormat="1" ht="20.85" customHeight="1" x14ac:dyDescent="0.2">
      <c r="B16" s="4" t="s">
        <v>137</v>
      </c>
      <c r="C16" s="4"/>
      <c r="D16" s="4"/>
      <c r="G16" s="69"/>
      <c r="H16" s="8"/>
      <c r="I16" s="8"/>
      <c r="J16" s="8"/>
      <c r="K16" s="8"/>
    </row>
    <row r="17" spans="2:15" s="1" customFormat="1" ht="3.2" customHeight="1" x14ac:dyDescent="0.2">
      <c r="G17" s="69"/>
      <c r="H17" s="8"/>
      <c r="I17" s="8"/>
      <c r="J17" s="8"/>
      <c r="K17" s="8"/>
    </row>
    <row r="18" spans="2:15" s="1" customFormat="1" ht="20.85" customHeight="1" x14ac:dyDescent="0.2">
      <c r="B18" s="4" t="s">
        <v>138</v>
      </c>
      <c r="C18" s="4"/>
      <c r="D18" s="4"/>
      <c r="G18" s="69"/>
      <c r="H18" s="8"/>
      <c r="I18" s="8"/>
      <c r="J18" s="8"/>
      <c r="K18" s="8"/>
    </row>
    <row r="19" spans="2:15" s="1" customFormat="1" ht="3.75" customHeight="1" x14ac:dyDescent="0.2">
      <c r="G19" s="69"/>
      <c r="H19" s="8"/>
      <c r="I19" s="8"/>
      <c r="J19" s="8"/>
      <c r="K19" s="8"/>
    </row>
    <row r="20" spans="2:15" s="1" customFormat="1" ht="20.85" customHeight="1" x14ac:dyDescent="0.2">
      <c r="B20" s="4" t="s">
        <v>139</v>
      </c>
      <c r="C20" s="4"/>
      <c r="D20" s="4"/>
      <c r="G20" s="69"/>
      <c r="H20" s="8"/>
      <c r="I20" s="8"/>
      <c r="J20" s="8"/>
      <c r="K20" s="8"/>
    </row>
    <row r="21" spans="2:15" s="1" customFormat="1" ht="2.65" customHeight="1" x14ac:dyDescent="0.2">
      <c r="G21" s="69"/>
      <c r="H21" s="8"/>
      <c r="I21" s="8"/>
      <c r="J21" s="8"/>
      <c r="K21" s="8"/>
    </row>
    <row r="22" spans="2:15" s="1" customFormat="1" ht="20.85" customHeight="1" x14ac:dyDescent="0.2">
      <c r="B22" s="4" t="s">
        <v>140</v>
      </c>
      <c r="C22" s="4"/>
      <c r="D22" s="4"/>
      <c r="G22" s="69"/>
      <c r="H22" s="8"/>
      <c r="I22" s="8"/>
      <c r="J22" s="8"/>
      <c r="K22" s="8"/>
    </row>
    <row r="23" spans="2:15" s="1" customFormat="1" ht="59.65" customHeight="1" x14ac:dyDescent="0.2">
      <c r="G23" s="69"/>
      <c r="H23" s="8"/>
      <c r="I23" s="8"/>
      <c r="J23" s="8"/>
      <c r="K23" s="8"/>
    </row>
    <row r="24" spans="2:15" s="1" customFormat="1" ht="50.1" customHeight="1" x14ac:dyDescent="0.2">
      <c r="B24" s="102" t="s">
        <v>168</v>
      </c>
      <c r="C24" s="102"/>
      <c r="D24" s="102"/>
      <c r="E24" s="102"/>
      <c r="F24" s="102"/>
      <c r="G24" s="102"/>
      <c r="H24" s="102"/>
      <c r="I24" s="102"/>
      <c r="J24" s="102"/>
      <c r="K24" s="102"/>
    </row>
    <row r="25" spans="2:15" s="1" customFormat="1" ht="52.35" customHeight="1" x14ac:dyDescent="0.2">
      <c r="G25" s="69"/>
      <c r="H25" s="8"/>
      <c r="I25" s="8"/>
      <c r="J25" s="8"/>
      <c r="K25" s="8"/>
    </row>
    <row r="26" spans="2:15" s="1" customFormat="1" ht="3.2" customHeight="1" x14ac:dyDescent="0.2">
      <c r="G26" s="69"/>
      <c r="H26" s="8"/>
      <c r="I26" s="8"/>
      <c r="J26" s="8"/>
      <c r="K26" s="8"/>
    </row>
    <row r="27" spans="2:15" s="1" customFormat="1" ht="20.85" customHeight="1" x14ac:dyDescent="0.2">
      <c r="B27" s="5" t="s">
        <v>141</v>
      </c>
      <c r="C27" s="5"/>
      <c r="D27" s="5"/>
      <c r="E27" s="5"/>
      <c r="G27" s="69"/>
      <c r="H27" s="8"/>
      <c r="I27" s="8"/>
      <c r="J27" s="8"/>
      <c r="K27" s="8"/>
    </row>
    <row r="28" spans="2:15" s="1" customFormat="1" ht="10.15" customHeight="1" x14ac:dyDescent="0.2">
      <c r="G28" s="69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2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1216</v>
      </c>
      <c r="G30" s="73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4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142</v>
      </c>
      <c r="C32" s="5"/>
      <c r="D32" s="5"/>
      <c r="E32" s="5"/>
      <c r="G32" s="69"/>
      <c r="H32" s="8"/>
      <c r="I32" s="8"/>
      <c r="J32" s="8"/>
      <c r="K32" s="8"/>
    </row>
    <row r="33" spans="2:15" s="1" customFormat="1" ht="10.15" customHeight="1" x14ac:dyDescent="0.2">
      <c r="G33" s="69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2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3827</v>
      </c>
      <c r="G35" s="73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9"/>
      <c r="H36" s="8"/>
      <c r="I36" s="8"/>
      <c r="J36" s="8"/>
      <c r="K36" s="8"/>
    </row>
    <row r="37" spans="2:15" s="1" customFormat="1" ht="20.85" customHeight="1" x14ac:dyDescent="0.2">
      <c r="B37" s="5" t="s">
        <v>143</v>
      </c>
      <c r="C37" s="5"/>
      <c r="D37" s="5"/>
      <c r="E37" s="5"/>
      <c r="G37" s="69"/>
      <c r="H37" s="8"/>
      <c r="I37" s="8"/>
      <c r="J37" s="8"/>
      <c r="K37" s="8"/>
    </row>
    <row r="38" spans="2:15" s="1" customFormat="1" ht="10.15" customHeight="1" x14ac:dyDescent="0.2">
      <c r="G38" s="69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2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3523</v>
      </c>
      <c r="G40" s="73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9"/>
      <c r="H41" s="8"/>
      <c r="I41" s="8"/>
      <c r="J41" s="8"/>
      <c r="K41" s="8"/>
    </row>
    <row r="42" spans="2:15" s="1" customFormat="1" ht="20.85" customHeight="1" x14ac:dyDescent="0.2">
      <c r="B42" s="5" t="s">
        <v>144</v>
      </c>
      <c r="C42" s="5"/>
      <c r="D42" s="5"/>
      <c r="E42" s="5"/>
      <c r="G42" s="69"/>
      <c r="H42" s="8"/>
      <c r="I42" s="8"/>
      <c r="J42" s="8"/>
      <c r="K42" s="8"/>
    </row>
    <row r="43" spans="2:15" s="1" customFormat="1" ht="10.15" customHeight="1" x14ac:dyDescent="0.2">
      <c r="G43" s="69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2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302</v>
      </c>
      <c r="G45" s="73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9"/>
      <c r="H46" s="8"/>
      <c r="I46" s="8"/>
      <c r="J46" s="8"/>
      <c r="K46" s="8"/>
    </row>
    <row r="47" spans="2:15" s="1" customFormat="1" ht="20.85" customHeight="1" x14ac:dyDescent="0.2">
      <c r="B47" s="5" t="s">
        <v>145</v>
      </c>
      <c r="C47" s="5"/>
      <c r="D47" s="5"/>
      <c r="E47" s="5"/>
      <c r="G47" s="69"/>
      <c r="H47" s="8"/>
      <c r="I47" s="8"/>
      <c r="J47" s="8"/>
      <c r="K47" s="8"/>
    </row>
    <row r="48" spans="2:15" s="1" customFormat="1" ht="10.15" customHeight="1" x14ac:dyDescent="0.2">
      <c r="G48" s="69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2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760</v>
      </c>
      <c r="G50" s="73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9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2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5"/>
      <c r="H53" s="22">
        <f>ROUND(F53*G53,2)</f>
        <v>0</v>
      </c>
      <c r="I53" s="29">
        <v>0.08</v>
      </c>
      <c r="J53" s="23">
        <f t="shared" ref="J53:J85" si="10">ROUND(H53*I53,2)</f>
        <v>0</v>
      </c>
      <c r="K53" s="23">
        <f t="shared" ref="K53:K85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5"/>
      <c r="H54" s="22">
        <f t="shared" ref="H54:H85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5" si="13">IF(AND(F54&gt;0,OR(ISBLANK(G54),G54=0)),"podaj stawkę!",IF(AND(ISBLANK(F54),G54&gt;0),"usuń stawkę",""))</f>
        <v>podaj stawkę!</v>
      </c>
      <c r="N54" s="33">
        <f t="shared" ref="N54:N85" si="14">IF(M54&lt;&gt;"",1,0)</f>
        <v>1</v>
      </c>
      <c r="O54" s="1">
        <f t="shared" ref="O54:O85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5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5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4.66</v>
      </c>
      <c r="G57" s="75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19.7" customHeight="1" x14ac:dyDescent="0.2">
      <c r="B58" s="16" t="s">
        <v>32</v>
      </c>
      <c r="C58" s="17" t="s">
        <v>33</v>
      </c>
      <c r="D58" s="18" t="s">
        <v>34</v>
      </c>
      <c r="E58" s="16" t="s">
        <v>35</v>
      </c>
      <c r="F58" s="19">
        <v>0.49</v>
      </c>
      <c r="G58" s="75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36</v>
      </c>
      <c r="C59" s="17" t="s">
        <v>37</v>
      </c>
      <c r="D59" s="18" t="s">
        <v>38</v>
      </c>
      <c r="E59" s="16" t="s">
        <v>35</v>
      </c>
      <c r="F59" s="19">
        <v>0.49</v>
      </c>
      <c r="G59" s="75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13</v>
      </c>
      <c r="F60" s="19">
        <v>60.8</v>
      </c>
      <c r="G60" s="75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31</v>
      </c>
      <c r="F61" s="19">
        <v>36.130000000000003</v>
      </c>
      <c r="G61" s="75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28.7" customHeight="1" x14ac:dyDescent="0.2">
      <c r="B62" s="16" t="s">
        <v>45</v>
      </c>
      <c r="C62" s="17" t="s">
        <v>46</v>
      </c>
      <c r="D62" s="18" t="s">
        <v>47</v>
      </c>
      <c r="E62" s="16" t="s">
        <v>31</v>
      </c>
      <c r="F62" s="19">
        <v>11.67</v>
      </c>
      <c r="G62" s="75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35</v>
      </c>
      <c r="F63" s="19">
        <v>63.62</v>
      </c>
      <c r="G63" s="75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35</v>
      </c>
      <c r="F64" s="19">
        <v>63.62</v>
      </c>
      <c r="G64" s="75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28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50.85</v>
      </c>
      <c r="G65" s="75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19.7" customHeight="1" x14ac:dyDescent="0.2">
      <c r="B66" s="16" t="s">
        <v>57</v>
      </c>
      <c r="C66" s="17" t="s">
        <v>58</v>
      </c>
      <c r="D66" s="18" t="s">
        <v>59</v>
      </c>
      <c r="E66" s="16" t="s">
        <v>30</v>
      </c>
      <c r="F66" s="19">
        <v>8.06</v>
      </c>
      <c r="G66" s="75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41.25" customHeight="1" x14ac:dyDescent="0.2">
      <c r="B67" s="12" t="s">
        <v>0</v>
      </c>
      <c r="C67" s="13" t="s">
        <v>1</v>
      </c>
      <c r="D67" s="14" t="s">
        <v>2</v>
      </c>
      <c r="E67" s="14" t="s">
        <v>3</v>
      </c>
      <c r="F67" s="14" t="s">
        <v>4</v>
      </c>
      <c r="G67" s="72" t="s">
        <v>5</v>
      </c>
      <c r="H67" s="26" t="s">
        <v>6</v>
      </c>
      <c r="I67" s="13" t="s">
        <v>7</v>
      </c>
      <c r="J67" s="13" t="s">
        <v>8</v>
      </c>
      <c r="K67" s="15" t="s">
        <v>9</v>
      </c>
      <c r="M67" s="27"/>
      <c r="N67" s="33"/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20.95</v>
      </c>
      <c r="G68" s="75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35</v>
      </c>
      <c r="F69" s="19">
        <v>0.05</v>
      </c>
      <c r="G69" s="75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11</v>
      </c>
      <c r="G70" s="75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10</v>
      </c>
      <c r="G71" s="75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23</v>
      </c>
      <c r="G72" s="75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76</v>
      </c>
      <c r="C73" s="17" t="s">
        <v>77</v>
      </c>
      <c r="D73" s="18" t="s">
        <v>78</v>
      </c>
      <c r="E73" s="16" t="s">
        <v>30</v>
      </c>
      <c r="F73" s="19">
        <v>9.18</v>
      </c>
      <c r="G73" s="75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80</v>
      </c>
      <c r="C74" s="17" t="s">
        <v>81</v>
      </c>
      <c r="D74" s="18" t="s">
        <v>82</v>
      </c>
      <c r="E74" s="16" t="s">
        <v>79</v>
      </c>
      <c r="F74" s="19">
        <v>38.799999999999997</v>
      </c>
      <c r="G74" s="75"/>
      <c r="H74" s="22">
        <f t="shared" si="12"/>
        <v>0</v>
      </c>
      <c r="I74" s="29">
        <v>0.23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72</v>
      </c>
      <c r="F75" s="19">
        <v>326</v>
      </c>
      <c r="G75" s="75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79</v>
      </c>
      <c r="F76" s="19">
        <v>79.13</v>
      </c>
      <c r="G76" s="75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26</v>
      </c>
      <c r="F77" s="19">
        <v>93</v>
      </c>
      <c r="G77" s="75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95</v>
      </c>
      <c r="F78" s="19">
        <v>80</v>
      </c>
      <c r="G78" s="75"/>
      <c r="H78" s="22">
        <f t="shared" si="12"/>
        <v>0</v>
      </c>
      <c r="I78" s="29">
        <v>0.08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96</v>
      </c>
      <c r="C79" s="17" t="s">
        <v>97</v>
      </c>
      <c r="D79" s="18" t="s">
        <v>98</v>
      </c>
      <c r="E79" s="16" t="s">
        <v>95</v>
      </c>
      <c r="F79" s="19">
        <v>80</v>
      </c>
      <c r="G79" s="75"/>
      <c r="H79" s="22">
        <f t="shared" si="12"/>
        <v>0</v>
      </c>
      <c r="I79" s="29">
        <v>0.08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99</v>
      </c>
      <c r="C80" s="17" t="s">
        <v>100</v>
      </c>
      <c r="D80" s="18" t="s">
        <v>101</v>
      </c>
      <c r="E80" s="16" t="s">
        <v>72</v>
      </c>
      <c r="F80" s="19">
        <v>40</v>
      </c>
      <c r="G80" s="75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102</v>
      </c>
      <c r="C81" s="17" t="s">
        <v>103</v>
      </c>
      <c r="D81" s="18" t="s">
        <v>104</v>
      </c>
      <c r="E81" s="16" t="s">
        <v>72</v>
      </c>
      <c r="F81" s="19">
        <v>10</v>
      </c>
      <c r="G81" s="75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72</v>
      </c>
      <c r="F82" s="19">
        <v>138</v>
      </c>
      <c r="G82" s="75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39.75" customHeight="1" x14ac:dyDescent="0.2">
      <c r="B83" s="12" t="s">
        <v>0</v>
      </c>
      <c r="C83" s="13" t="s">
        <v>1</v>
      </c>
      <c r="D83" s="14" t="s">
        <v>2</v>
      </c>
      <c r="E83" s="14" t="s">
        <v>3</v>
      </c>
      <c r="F83" s="14" t="s">
        <v>4</v>
      </c>
      <c r="G83" s="72" t="s">
        <v>5</v>
      </c>
      <c r="H83" s="15" t="s">
        <v>6</v>
      </c>
      <c r="I83" s="13" t="s">
        <v>7</v>
      </c>
      <c r="J83" s="13" t="s">
        <v>8</v>
      </c>
      <c r="K83" s="15" t="s">
        <v>9</v>
      </c>
      <c r="M83" s="27"/>
      <c r="N83" s="33"/>
    </row>
    <row r="84" spans="2:15" s="1" customFormat="1" ht="19.7" customHeight="1" x14ac:dyDescent="0.2">
      <c r="B84" s="16" t="s">
        <v>108</v>
      </c>
      <c r="C84" s="17" t="s">
        <v>109</v>
      </c>
      <c r="D84" s="18" t="s">
        <v>110</v>
      </c>
      <c r="E84" s="16" t="s">
        <v>30</v>
      </c>
      <c r="F84" s="19">
        <v>1.54</v>
      </c>
      <c r="G84" s="75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28.7" customHeight="1" x14ac:dyDescent="0.2">
      <c r="B85" s="16" t="s">
        <v>111</v>
      </c>
      <c r="C85" s="17" t="s">
        <v>112</v>
      </c>
      <c r="D85" s="18" t="s">
        <v>113</v>
      </c>
      <c r="E85" s="16" t="s">
        <v>26</v>
      </c>
      <c r="F85" s="19">
        <v>1</v>
      </c>
      <c r="G85" s="75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43.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72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7"/>
      <c r="N86" s="33"/>
    </row>
    <row r="87" spans="2:15" s="1" customFormat="1" ht="19.7" customHeight="1" x14ac:dyDescent="0.2">
      <c r="B87" s="16" t="s">
        <v>114</v>
      </c>
      <c r="C87" s="17" t="s">
        <v>115</v>
      </c>
      <c r="D87" s="18" t="s">
        <v>116</v>
      </c>
      <c r="E87" s="16" t="s">
        <v>31</v>
      </c>
      <c r="F87" s="19">
        <v>20</v>
      </c>
      <c r="G87" s="75"/>
      <c r="H87" s="22">
        <f t="shared" ref="H87:H90" si="16">ROUND(F87*G87,2)</f>
        <v>0</v>
      </c>
      <c r="I87" s="29">
        <v>0.23</v>
      </c>
      <c r="J87" s="23">
        <f t="shared" ref="J87:J90" si="17">ROUND(H87*I87,2)</f>
        <v>0</v>
      </c>
      <c r="K87" s="23">
        <f t="shared" ref="K87:K90" si="18">ROUND(H87+J87,2)</f>
        <v>0</v>
      </c>
      <c r="M87" s="27" t="str">
        <f t="shared" ref="M87:M90" si="19">IF(AND(F87&gt;0,OR(ISBLANK(G87),G87=0)),"podaj stawkę!",IF(AND(ISBLANK(F87),G87&gt;0),"usuń stawkę",""))</f>
        <v>podaj stawkę!</v>
      </c>
      <c r="N87" s="33">
        <f t="shared" ref="N87:N90" si="20">IF(M87&lt;&gt;"",1,0)</f>
        <v>1</v>
      </c>
      <c r="O87" s="1">
        <f t="shared" ref="O87:O90" si="21">IF(I87="",1,0)</f>
        <v>0</v>
      </c>
    </row>
    <row r="88" spans="2:15" s="1" customFormat="1" ht="41.25" customHeight="1" x14ac:dyDescent="0.2">
      <c r="B88" s="12" t="s">
        <v>0</v>
      </c>
      <c r="C88" s="13" t="s">
        <v>1</v>
      </c>
      <c r="D88" s="14" t="s">
        <v>2</v>
      </c>
      <c r="E88" s="14" t="s">
        <v>3</v>
      </c>
      <c r="F88" s="14" t="s">
        <v>4</v>
      </c>
      <c r="G88" s="72" t="s">
        <v>5</v>
      </c>
      <c r="H88" s="15" t="s">
        <v>6</v>
      </c>
      <c r="I88" s="13" t="s">
        <v>7</v>
      </c>
      <c r="J88" s="13" t="s">
        <v>8</v>
      </c>
      <c r="K88" s="15" t="s">
        <v>9</v>
      </c>
      <c r="M88" s="27"/>
      <c r="N88" s="33"/>
    </row>
    <row r="89" spans="2:15" s="1" customFormat="1" ht="19.7" customHeight="1" x14ac:dyDescent="0.2">
      <c r="B89" s="16" t="s">
        <v>117</v>
      </c>
      <c r="C89" s="17" t="s">
        <v>118</v>
      </c>
      <c r="D89" s="18" t="s">
        <v>119</v>
      </c>
      <c r="E89" s="16" t="s">
        <v>169</v>
      </c>
      <c r="F89" s="19">
        <v>10</v>
      </c>
      <c r="G89" s="75"/>
      <c r="H89" s="22">
        <f t="shared" si="16"/>
        <v>0</v>
      </c>
      <c r="I89" s="29">
        <v>0.23</v>
      </c>
      <c r="J89" s="23">
        <f t="shared" si="17"/>
        <v>0</v>
      </c>
      <c r="K89" s="23">
        <f t="shared" si="18"/>
        <v>0</v>
      </c>
      <c r="M89" s="27" t="str">
        <f t="shared" si="19"/>
        <v>podaj stawkę!</v>
      </c>
      <c r="N89" s="33">
        <f t="shared" si="20"/>
        <v>1</v>
      </c>
      <c r="O89" s="1">
        <f t="shared" si="21"/>
        <v>0</v>
      </c>
    </row>
    <row r="90" spans="2:15" s="1" customFormat="1" ht="19.7" customHeight="1" x14ac:dyDescent="0.2">
      <c r="B90" s="16" t="s">
        <v>120</v>
      </c>
      <c r="C90" s="17" t="s">
        <v>121</v>
      </c>
      <c r="D90" s="18" t="s">
        <v>122</v>
      </c>
      <c r="E90" s="16" t="s">
        <v>31</v>
      </c>
      <c r="F90" s="19">
        <v>1</v>
      </c>
      <c r="G90" s="75"/>
      <c r="H90" s="22">
        <f t="shared" si="16"/>
        <v>0</v>
      </c>
      <c r="I90" s="29">
        <v>0.23</v>
      </c>
      <c r="J90" s="23">
        <f t="shared" si="17"/>
        <v>0</v>
      </c>
      <c r="K90" s="23">
        <f t="shared" si="18"/>
        <v>0</v>
      </c>
      <c r="M90" s="27" t="str">
        <f t="shared" si="19"/>
        <v>podaj stawkę!</v>
      </c>
      <c r="N90" s="33">
        <f t="shared" si="20"/>
        <v>1</v>
      </c>
      <c r="O90" s="1">
        <f t="shared" si="21"/>
        <v>0</v>
      </c>
    </row>
    <row r="91" spans="2:15" s="1" customFormat="1" ht="28.7" customHeight="1" x14ac:dyDescent="0.2">
      <c r="G91" s="69"/>
      <c r="H91" s="8"/>
      <c r="I91" s="8"/>
      <c r="J91" s="8"/>
      <c r="K91" s="8"/>
    </row>
    <row r="92" spans="2:15" s="1" customFormat="1" ht="45.4" customHeight="1" x14ac:dyDescent="0.2">
      <c r="B92" s="12" t="s">
        <v>0</v>
      </c>
      <c r="C92" s="13" t="s">
        <v>1</v>
      </c>
      <c r="D92" s="30" t="s">
        <v>2</v>
      </c>
      <c r="E92" s="14" t="s">
        <v>3</v>
      </c>
      <c r="F92" s="30" t="s">
        <v>4</v>
      </c>
      <c r="G92" s="72" t="s">
        <v>5</v>
      </c>
      <c r="H92" s="15" t="s">
        <v>6</v>
      </c>
      <c r="I92" s="13" t="s">
        <v>7</v>
      </c>
      <c r="J92" s="13" t="s">
        <v>8</v>
      </c>
      <c r="K92" s="15" t="s">
        <v>9</v>
      </c>
    </row>
    <row r="93" spans="2:15" s="1" customFormat="1" ht="89.65" customHeight="1" x14ac:dyDescent="0.2">
      <c r="B93" s="31" t="s">
        <v>123</v>
      </c>
      <c r="C93" s="17" t="s">
        <v>124</v>
      </c>
      <c r="D93" s="16" t="s">
        <v>125</v>
      </c>
      <c r="E93" s="16" t="s">
        <v>26</v>
      </c>
      <c r="F93" s="32">
        <v>329.2</v>
      </c>
      <c r="G93" s="75"/>
      <c r="H93" s="22">
        <f t="shared" ref="H93:H96" si="22">ROUND(F93*G93,2)</f>
        <v>0</v>
      </c>
      <c r="I93" s="29">
        <v>0.08</v>
      </c>
      <c r="J93" s="23">
        <f>ROUND(H93*I93,2)</f>
        <v>0</v>
      </c>
      <c r="K93" s="23">
        <f>ROUND(H93+J93,2)</f>
        <v>0</v>
      </c>
      <c r="M93" s="27" t="str">
        <f t="shared" ref="M93:M96" si="23">IF(AND(F93&gt;0,OR(ISBLANK(G93),G93=0)),"podaj stawkę!",IF(AND(ISBLANK(F93),G93&gt;0),"usuń stawkę",""))</f>
        <v>podaj stawkę!</v>
      </c>
      <c r="N93" s="33">
        <f t="shared" ref="N93:N96" si="24">IF(M93&lt;&gt;"",1,0)</f>
        <v>1</v>
      </c>
      <c r="O93" s="1">
        <f t="shared" ref="O93:O96" si="25">IF(I93="",1,0)</f>
        <v>0</v>
      </c>
    </row>
    <row r="94" spans="2:15" s="1" customFormat="1" ht="24.6" customHeight="1" x14ac:dyDescent="0.2">
      <c r="B94" s="31" t="s">
        <v>126</v>
      </c>
      <c r="C94" s="17" t="s">
        <v>127</v>
      </c>
      <c r="D94" s="16" t="s">
        <v>128</v>
      </c>
      <c r="E94" s="16" t="s">
        <v>26</v>
      </c>
      <c r="F94" s="32">
        <v>40</v>
      </c>
      <c r="G94" s="75"/>
      <c r="H94" s="22">
        <f t="shared" si="22"/>
        <v>0</v>
      </c>
      <c r="I94" s="29">
        <v>0.23</v>
      </c>
      <c r="J94" s="23">
        <f t="shared" ref="J94:J96" si="26">ROUND(H94*I94,2)</f>
        <v>0</v>
      </c>
      <c r="K94" s="23">
        <f t="shared" ref="K94:K96" si="27">ROUND(H94+J94,2)</f>
        <v>0</v>
      </c>
      <c r="M94" s="27" t="str">
        <f t="shared" si="23"/>
        <v>podaj stawkę!</v>
      </c>
      <c r="N94" s="33">
        <f t="shared" si="24"/>
        <v>1</v>
      </c>
      <c r="O94" s="1">
        <f t="shared" si="25"/>
        <v>0</v>
      </c>
    </row>
    <row r="95" spans="2:15" s="1" customFormat="1" ht="78.400000000000006" customHeight="1" x14ac:dyDescent="0.2">
      <c r="B95" s="31" t="s">
        <v>129</v>
      </c>
      <c r="C95" s="17" t="s">
        <v>130</v>
      </c>
      <c r="D95" s="16" t="s">
        <v>131</v>
      </c>
      <c r="E95" s="16" t="s">
        <v>26</v>
      </c>
      <c r="F95" s="32">
        <v>68</v>
      </c>
      <c r="G95" s="75"/>
      <c r="H95" s="22">
        <f t="shared" si="22"/>
        <v>0</v>
      </c>
      <c r="I95" s="29">
        <v>0.08</v>
      </c>
      <c r="J95" s="23">
        <f t="shared" si="26"/>
        <v>0</v>
      </c>
      <c r="K95" s="23">
        <f t="shared" si="27"/>
        <v>0</v>
      </c>
      <c r="M95" s="27" t="str">
        <f t="shared" si="23"/>
        <v>podaj stawkę!</v>
      </c>
      <c r="N95" s="33">
        <f t="shared" si="24"/>
        <v>1</v>
      </c>
      <c r="O95" s="1">
        <f t="shared" si="25"/>
        <v>0</v>
      </c>
    </row>
    <row r="96" spans="2:15" s="1" customFormat="1" ht="24.6" customHeight="1" x14ac:dyDescent="0.2">
      <c r="B96" s="31" t="s">
        <v>132</v>
      </c>
      <c r="C96" s="17" t="s">
        <v>133</v>
      </c>
      <c r="D96" s="16" t="s">
        <v>134</v>
      </c>
      <c r="E96" s="16" t="s">
        <v>26</v>
      </c>
      <c r="F96" s="32">
        <v>39.25</v>
      </c>
      <c r="G96" s="75"/>
      <c r="H96" s="22">
        <f t="shared" si="22"/>
        <v>0</v>
      </c>
      <c r="I96" s="29">
        <v>0.23</v>
      </c>
      <c r="J96" s="23">
        <f t="shared" si="26"/>
        <v>0</v>
      </c>
      <c r="K96" s="23">
        <f t="shared" si="27"/>
        <v>0</v>
      </c>
      <c r="M96" s="27" t="str">
        <f t="shared" si="23"/>
        <v>podaj stawkę!</v>
      </c>
      <c r="N96" s="33">
        <f t="shared" si="24"/>
        <v>1</v>
      </c>
      <c r="O96" s="1">
        <f t="shared" si="25"/>
        <v>0</v>
      </c>
    </row>
    <row r="97" spans="2:15" s="1" customFormat="1" ht="28.7" customHeight="1" x14ac:dyDescent="0.35">
      <c r="C97" s="35" t="str">
        <f>IF(N97&gt;0,"Nie wypełniono wszystkich stawek lub wprowadzono niepotrzebne stawki!!!!!!","")</f>
        <v>Nie wypełniono wszystkich stawek lub wprowadzono niepotrzebne stawki!!!!!!</v>
      </c>
      <c r="G97" s="69"/>
      <c r="H97" s="8"/>
      <c r="I97" s="8"/>
      <c r="J97" s="8"/>
      <c r="K97" s="8"/>
      <c r="N97" s="34">
        <f>SUM(N30:N96)</f>
        <v>43</v>
      </c>
      <c r="O97" s="34">
        <f>SUM(O30:O96)</f>
        <v>0</v>
      </c>
    </row>
    <row r="98" spans="2:15" s="1" customFormat="1" ht="21.4" customHeight="1" x14ac:dyDescent="0.2">
      <c r="B98" s="7" t="s">
        <v>135</v>
      </c>
      <c r="C98" s="7"/>
      <c r="D98" s="7"/>
      <c r="E98" s="6"/>
      <c r="F98" s="6"/>
      <c r="G98" s="76"/>
      <c r="H98" s="103">
        <f>SUM(H30,H35,H40,H45,H50,H53:H66,H68:H82,H84:H85,H87,H89:H90,H93:H96)</f>
        <v>0</v>
      </c>
      <c r="I98" s="104"/>
      <c r="J98" s="105"/>
      <c r="K98" s="2"/>
    </row>
    <row r="99" spans="2:15" s="1" customFormat="1" ht="21.4" customHeight="1" x14ac:dyDescent="0.2">
      <c r="B99" s="7" t="s">
        <v>136</v>
      </c>
      <c r="C99" s="7"/>
      <c r="D99" s="7"/>
      <c r="E99" s="3"/>
      <c r="F99" s="3"/>
      <c r="G99" s="77"/>
      <c r="H99" s="103">
        <f>SUM(K30,K35,K40,K45,K50,K53:K66,K68:K82,K84:K85,K87,K89:K90,K93:K96)</f>
        <v>0</v>
      </c>
      <c r="I99" s="104"/>
      <c r="J99" s="105"/>
      <c r="K99" s="2"/>
    </row>
    <row r="100" spans="2:15" s="1" customFormat="1" ht="21.4" customHeight="1" x14ac:dyDescent="0.35">
      <c r="B100" s="36"/>
      <c r="C100" s="35" t="str">
        <f>IF(O97&gt;0,"Nie wypełniono wszystkich stawek VAT!!!!!!","")</f>
        <v/>
      </c>
      <c r="D100" s="36"/>
      <c r="E100" s="37"/>
      <c r="F100" s="37"/>
      <c r="G100" s="78"/>
      <c r="H100" s="38"/>
      <c r="I100" s="93"/>
      <c r="J100" s="93"/>
      <c r="K100" s="93"/>
    </row>
    <row r="101" spans="2:15" s="1" customFormat="1" ht="58.15" customHeight="1" x14ac:dyDescent="0.2">
      <c r="B101" s="9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01" s="96"/>
      <c r="D101" s="96"/>
      <c r="E101" s="96"/>
      <c r="F101" s="96"/>
      <c r="G101" s="96"/>
      <c r="H101" s="97"/>
      <c r="I101" s="94"/>
      <c r="J101" s="94"/>
      <c r="K101" s="94"/>
    </row>
    <row r="102" spans="2:15" s="1" customFormat="1" ht="17.649999999999999" customHeight="1" x14ac:dyDescent="0.2">
      <c r="B102" s="98"/>
      <c r="C102" s="99"/>
      <c r="D102" s="99"/>
      <c r="E102" s="99"/>
      <c r="F102" s="99"/>
      <c r="G102" s="99"/>
      <c r="H102" s="100"/>
      <c r="I102" s="92" t="s">
        <v>147</v>
      </c>
      <c r="J102" s="92"/>
      <c r="K102" s="92"/>
    </row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etV4uv/MGBJyOcXnHxbtWh6JssjaPwMS2o2VVmZMlLY5QWUoI3eY8vxe0+fA7353XHNQdFHMFbPdc/P+SbF0Pg==" saltValue="v19P38E+n1h7sbgJX1k49g==" spinCount="100000" sheet="1" selectLockedCells="1"/>
  <mergeCells count="12">
    <mergeCell ref="I102:K102"/>
    <mergeCell ref="I100:K101"/>
    <mergeCell ref="B101:H102"/>
    <mergeCell ref="B14:K14"/>
    <mergeCell ref="B24:K24"/>
    <mergeCell ref="H98:J98"/>
    <mergeCell ref="H99:J99"/>
    <mergeCell ref="B1:D5"/>
    <mergeCell ref="B7:D7"/>
    <mergeCell ref="H5:J5"/>
    <mergeCell ref="H7:J7"/>
    <mergeCell ref="K7:L7"/>
  </mergeCells>
  <conditionalFormatting sqref="G30:G31 I31:J31 G89:H90 J89:K90 G54:H66 J53:K66 J87:K87 G87:H87 G93:H96 J93:K96 G68:H82 J68:K82">
    <cfRule type="cellIs" dxfId="62" priority="97" operator="greaterThan">
      <formula>0</formula>
    </cfRule>
  </conditionalFormatting>
  <conditionalFormatting sqref="G30:G31 G89:H90 G54:H66 G87:H87 G93:H96 G68:H82">
    <cfRule type="cellIs" dxfId="61" priority="94" operator="greaterThan">
      <formula>0</formula>
    </cfRule>
  </conditionalFormatting>
  <conditionalFormatting sqref="H30:H31">
    <cfRule type="cellIs" dxfId="60" priority="93" operator="greaterThan">
      <formula>0</formula>
    </cfRule>
  </conditionalFormatting>
  <conditionalFormatting sqref="H30:H31">
    <cfRule type="cellIs" dxfId="59" priority="92" operator="greaterThan">
      <formula>0</formula>
    </cfRule>
  </conditionalFormatting>
  <conditionalFormatting sqref="M30 M93:M96 M54:M90">
    <cfRule type="cellIs" dxfId="58" priority="86" operator="equal">
      <formula>""</formula>
    </cfRule>
    <cfRule type="cellIs" dxfId="57" priority="87" operator="notEqual">
      <formula>"OK"</formula>
    </cfRule>
  </conditionalFormatting>
  <conditionalFormatting sqref="G53">
    <cfRule type="cellIs" dxfId="56" priority="61" operator="greaterThan">
      <formula>0</formula>
    </cfRule>
  </conditionalFormatting>
  <conditionalFormatting sqref="G53">
    <cfRule type="cellIs" dxfId="55" priority="60" operator="greaterThan">
      <formula>0</formula>
    </cfRule>
  </conditionalFormatting>
  <conditionalFormatting sqref="M35">
    <cfRule type="cellIs" dxfId="54" priority="80" operator="equal">
      <formula>""</formula>
    </cfRule>
    <cfRule type="cellIs" dxfId="53" priority="81" operator="notEqual">
      <formula>"OK"</formula>
    </cfRule>
  </conditionalFormatting>
  <conditionalFormatting sqref="H53">
    <cfRule type="cellIs" dxfId="52" priority="59" operator="greaterThan">
      <formula>0</formula>
    </cfRule>
  </conditionalFormatting>
  <conditionalFormatting sqref="H53">
    <cfRule type="cellIs" dxfId="51" priority="58" operator="greaterThan">
      <formula>0</formula>
    </cfRule>
  </conditionalFormatting>
  <conditionalFormatting sqref="M40">
    <cfRule type="cellIs" dxfId="50" priority="74" operator="equal">
      <formula>""</formula>
    </cfRule>
    <cfRule type="cellIs" dxfId="49" priority="75" operator="notEqual">
      <formula>"OK"</formula>
    </cfRule>
  </conditionalFormatting>
  <conditionalFormatting sqref="M45">
    <cfRule type="cellIs" dxfId="48" priority="68" operator="equal">
      <formula>""</formula>
    </cfRule>
    <cfRule type="cellIs" dxfId="47" priority="69" operator="notEqual">
      <formula>"OK"</formula>
    </cfRule>
  </conditionalFormatting>
  <conditionalFormatting sqref="G84:G85">
    <cfRule type="cellIs" dxfId="46" priority="55" operator="greaterThan">
      <formula>0</formula>
    </cfRule>
  </conditionalFormatting>
  <conditionalFormatting sqref="G84:G85">
    <cfRule type="cellIs" dxfId="45" priority="54" operator="greaterThan">
      <formula>0</formula>
    </cfRule>
  </conditionalFormatting>
  <conditionalFormatting sqref="M50">
    <cfRule type="cellIs" dxfId="44" priority="62" operator="equal">
      <formula>""</formula>
    </cfRule>
    <cfRule type="cellIs" dxfId="43" priority="63" operator="notEqual">
      <formula>"OK"</formula>
    </cfRule>
  </conditionalFormatting>
  <conditionalFormatting sqref="M53">
    <cfRule type="cellIs" dxfId="42" priority="56" operator="equal">
      <formula>""</formula>
    </cfRule>
    <cfRule type="cellIs" dxfId="41" priority="57" operator="notEqual">
      <formula>"OK"</formula>
    </cfRule>
  </conditionalFormatting>
  <conditionalFormatting sqref="H84:H85">
    <cfRule type="cellIs" dxfId="40" priority="53" operator="greaterThan">
      <formula>0</formula>
    </cfRule>
  </conditionalFormatting>
  <conditionalFormatting sqref="H84:H85">
    <cfRule type="cellIs" dxfId="39" priority="52" operator="greaterThan">
      <formula>0</formula>
    </cfRule>
  </conditionalFormatting>
  <conditionalFormatting sqref="G35">
    <cfRule type="cellIs" dxfId="38" priority="49" operator="greaterThan">
      <formula>0</formula>
    </cfRule>
  </conditionalFormatting>
  <conditionalFormatting sqref="G35">
    <cfRule type="cellIs" dxfId="37" priority="48" operator="greaterThan">
      <formula>0</formula>
    </cfRule>
  </conditionalFormatting>
  <conditionalFormatting sqref="H35">
    <cfRule type="cellIs" dxfId="36" priority="47" operator="greaterThan">
      <formula>0</formula>
    </cfRule>
  </conditionalFormatting>
  <conditionalFormatting sqref="H35">
    <cfRule type="cellIs" dxfId="35" priority="46" operator="greaterThan">
      <formula>0</formula>
    </cfRule>
  </conditionalFormatting>
  <conditionalFormatting sqref="G40">
    <cfRule type="cellIs" dxfId="34" priority="45" operator="greaterThan">
      <formula>0</formula>
    </cfRule>
  </conditionalFormatting>
  <conditionalFormatting sqref="G40">
    <cfRule type="cellIs" dxfId="33" priority="44" operator="greaterThan">
      <formula>0</formula>
    </cfRule>
  </conditionalFormatting>
  <conditionalFormatting sqref="H40">
    <cfRule type="cellIs" dxfId="32" priority="43" operator="greaterThan">
      <formula>0</formula>
    </cfRule>
  </conditionalFormatting>
  <conditionalFormatting sqref="H40">
    <cfRule type="cellIs" dxfId="31" priority="42" operator="greaterThan">
      <formula>0</formula>
    </cfRule>
  </conditionalFormatting>
  <conditionalFormatting sqref="G45">
    <cfRule type="cellIs" dxfId="30" priority="41" operator="greaterThan">
      <formula>0</formula>
    </cfRule>
  </conditionalFormatting>
  <conditionalFormatting sqref="G45">
    <cfRule type="cellIs" dxfId="29" priority="40" operator="greaterThan">
      <formula>0</formula>
    </cfRule>
  </conditionalFormatting>
  <conditionalFormatting sqref="H45">
    <cfRule type="cellIs" dxfId="28" priority="39" operator="greaterThan">
      <formula>0</formula>
    </cfRule>
  </conditionalFormatting>
  <conditionalFormatting sqref="H45">
    <cfRule type="cellIs" dxfId="27" priority="38" operator="greaterThan">
      <formula>0</formula>
    </cfRule>
  </conditionalFormatting>
  <conditionalFormatting sqref="G50">
    <cfRule type="cellIs" dxfId="26" priority="37" operator="greaterThan">
      <formula>0</formula>
    </cfRule>
  </conditionalFormatting>
  <conditionalFormatting sqref="G50">
    <cfRule type="cellIs" dxfId="25" priority="36" operator="greaterThan">
      <formula>0</formula>
    </cfRule>
  </conditionalFormatting>
  <conditionalFormatting sqref="H50">
    <cfRule type="cellIs" dxfId="24" priority="35" operator="greaterThan">
      <formula>0</formula>
    </cfRule>
  </conditionalFormatting>
  <conditionalFormatting sqref="H50">
    <cfRule type="cellIs" dxfId="23" priority="34" operator="greaterThan">
      <formula>0</formula>
    </cfRule>
  </conditionalFormatting>
  <conditionalFormatting sqref="N30 N93:N96 N54:N90">
    <cfRule type="cellIs" dxfId="22" priority="27" operator="greaterThan">
      <formula>0</formula>
    </cfRule>
  </conditionalFormatting>
  <conditionalFormatting sqref="N35">
    <cfRule type="cellIs" dxfId="21" priority="26" operator="greaterThan">
      <formula>0</formula>
    </cfRule>
  </conditionalFormatting>
  <conditionalFormatting sqref="N40">
    <cfRule type="cellIs" dxfId="20" priority="25" operator="greaterThan">
      <formula>0</formula>
    </cfRule>
  </conditionalFormatting>
  <conditionalFormatting sqref="N45">
    <cfRule type="cellIs" dxfId="19" priority="24" operator="greaterThan">
      <formula>0</formula>
    </cfRule>
  </conditionalFormatting>
  <conditionalFormatting sqref="N50">
    <cfRule type="cellIs" dxfId="18" priority="23" operator="greaterThan">
      <formula>0</formula>
    </cfRule>
  </conditionalFormatting>
  <conditionalFormatting sqref="N53">
    <cfRule type="cellIs" dxfId="17" priority="22" operator="greaterThan">
      <formula>0</formula>
    </cfRule>
  </conditionalFormatting>
  <conditionalFormatting sqref="J84:K85">
    <cfRule type="cellIs" dxfId="16" priority="19" operator="greaterThan">
      <formula>0</formula>
    </cfRule>
  </conditionalFormatting>
  <conditionalFormatting sqref="I84:I85 I87 I89:I90 I68:I82">
    <cfRule type="expression" dxfId="15" priority="17">
      <formula>AND(G68&gt;0,I68="")</formula>
    </cfRule>
  </conditionalFormatting>
  <conditionalFormatting sqref="I53:I66">
    <cfRule type="expression" dxfId="14" priority="16">
      <formula>AND(G53&gt;0,I53="")</formula>
    </cfRule>
  </conditionalFormatting>
  <conditionalFormatting sqref="I35">
    <cfRule type="expression" dxfId="13" priority="15">
      <formula>AND(G35&gt;0,I35="")</formula>
    </cfRule>
  </conditionalFormatting>
  <conditionalFormatting sqref="I40">
    <cfRule type="expression" dxfId="12" priority="14">
      <formula>AND(G40&gt;0,I40="")</formula>
    </cfRule>
  </conditionalFormatting>
  <conditionalFormatting sqref="I45">
    <cfRule type="expression" dxfId="11" priority="13">
      <formula>AND(G45&gt;0,I45="")</formula>
    </cfRule>
  </conditionalFormatting>
  <conditionalFormatting sqref="I50">
    <cfRule type="expression" dxfId="10" priority="12">
      <formula>AND(G50&gt;0,I50="")</formula>
    </cfRule>
  </conditionalFormatting>
  <conditionalFormatting sqref="I93">
    <cfRule type="expression" dxfId="9" priority="11">
      <formula>AND(G93&gt;0,I93="")</formula>
    </cfRule>
  </conditionalFormatting>
  <conditionalFormatting sqref="I94">
    <cfRule type="expression" dxfId="8" priority="10">
      <formula>AND(G94&gt;0,I94="")</formula>
    </cfRule>
  </conditionalFormatting>
  <conditionalFormatting sqref="I95">
    <cfRule type="expression" dxfId="7" priority="8">
      <formula>AND(G95&gt;0,I95="")</formula>
    </cfRule>
  </conditionalFormatting>
  <conditionalFormatting sqref="I96">
    <cfRule type="expression" dxfId="6" priority="7">
      <formula>AND(G96&gt;0,I96="")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50 I35 I40 I45 I30 I84:I85 I89:I90 I53:I66 I87 I93:I96 I68:I82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148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149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149</v>
      </c>
      <c r="B3" s="47">
        <f>'Kosztorys ofertowy'!$H$99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150</v>
      </c>
      <c r="D4" s="50" t="s">
        <v>151</v>
      </c>
      <c r="E4" s="50" t="s">
        <v>152</v>
      </c>
      <c r="F4" s="50" t="s">
        <v>153</v>
      </c>
      <c r="G4" s="50" t="s">
        <v>154</v>
      </c>
      <c r="H4" s="50" t="s">
        <v>155</v>
      </c>
      <c r="I4" s="42"/>
    </row>
    <row r="5" spans="1:13" s="45" customFormat="1" x14ac:dyDescent="0.2">
      <c r="A5" s="43" t="s">
        <v>156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157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158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159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160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161</v>
      </c>
    </row>
    <row r="13" spans="1:13" x14ac:dyDescent="0.2">
      <c r="A13" s="62" t="s">
        <v>162</v>
      </c>
    </row>
    <row r="14" spans="1:13" x14ac:dyDescent="0.2">
      <c r="A14" s="64" t="s">
        <v>163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2021-10-11T11:26:33Z</cp:lastPrinted>
  <dcterms:created xsi:type="dcterms:W3CDTF">2021-10-07T21:49:02Z</dcterms:created>
  <dcterms:modified xsi:type="dcterms:W3CDTF">2021-10-19T12:17:14Z</dcterms:modified>
</cp:coreProperties>
</file>